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master/Downloads/"/>
    </mc:Choice>
  </mc:AlternateContent>
  <xr:revisionPtr revIDLastSave="0" documentId="13_ncr:1_{8CE737D7-48E3-A642-8F51-7BADFDB4A652}" xr6:coauthVersionLast="47" xr6:coauthVersionMax="47" xr10:uidLastSave="{00000000-0000-0000-0000-000000000000}"/>
  <bookViews>
    <workbookView xWindow="0" yWindow="500" windowWidth="28800" windowHeight="15820" activeTab="1" xr2:uid="{00000000-000D-0000-FFFF-FFFF00000000}"/>
  </bookViews>
  <sheets>
    <sheet name="Readme" sheetId="1" r:id="rId1"/>
    <sheet name="Checklist" sheetId="2" r:id="rId2"/>
    <sheet name="CWV" sheetId="3" r:id="rId3"/>
    <sheet name="GSC Pages" sheetId="4" r:id="rId4"/>
    <sheet name="Logs" sheetId="5" r:id="rId5"/>
    <sheet name="Hreflang" sheetId="6" r:id="rId6"/>
    <sheet name="Schema" sheetId="7" r:id="rId7"/>
    <sheet name="Releases" sheetId="8" r:id="rId8"/>
    <sheet name="Dashboard" sheetId="9" r:id="rId9"/>
    <sheet name="Settings"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9" l="1"/>
  <c r="B6" i="9"/>
  <c r="B5" i="9"/>
  <c r="B4" i="9"/>
  <c r="B3" i="9"/>
  <c r="B2" i="9"/>
  <c r="G16" i="2"/>
  <c r="G15" i="2"/>
  <c r="G14" i="2"/>
  <c r="G13" i="2"/>
  <c r="G12" i="2"/>
  <c r="G11" i="2"/>
  <c r="G10" i="2"/>
  <c r="G9" i="2"/>
  <c r="G8" i="2"/>
  <c r="G7" i="2"/>
  <c r="G6" i="2"/>
  <c r="G5" i="2"/>
  <c r="G4" i="2"/>
  <c r="G3" i="2"/>
  <c r="G2" i="2"/>
  <c r="B8" i="9" s="1"/>
</calcChain>
</file>

<file path=xl/sharedStrings.xml><?xml version="1.0" encoding="utf-8"?>
<sst xmlns="http://schemas.openxmlformats.org/spreadsheetml/2006/main" count="215" uniqueCount="134">
  <si>
    <t>Category</t>
  </si>
  <si>
    <t>Task</t>
  </si>
  <si>
    <t>Status</t>
  </si>
  <si>
    <t>Severity</t>
  </si>
  <si>
    <t>Effort</t>
  </si>
  <si>
    <t>Impact (1-3)</t>
  </si>
  <si>
    <t>Score (Impact*2 - Effort)</t>
  </si>
  <si>
    <t>Owner</t>
  </si>
  <si>
    <t>Due Date</t>
  </si>
  <si>
    <t>URL / Pattern</t>
  </si>
  <si>
    <t>Evidence / Notes</t>
  </si>
  <si>
    <t>Last Checked</t>
  </si>
  <si>
    <t>Crawlability &amp; Robots</t>
  </si>
  <si>
    <t>Verify /robots.txt is accessible; no global Disallow: /</t>
  </si>
  <si>
    <t>To Do</t>
  </si>
  <si>
    <t>High</t>
  </si>
  <si>
    <t>Low</t>
  </si>
  <si>
    <t>/robots.txt</t>
  </si>
  <si>
    <t>Test a few key paths via URL Inspection.</t>
  </si>
  <si>
    <t>Ensure CSS/JS needed for rendering are not blocked</t>
  </si>
  <si>
    <t>Medium</t>
  </si>
  <si>
    <t>/*.(css|js)</t>
  </si>
  <si>
    <t>Check 'View crawled page' parity.</t>
  </si>
  <si>
    <t>Indexation &amp; Canonicalization</t>
  </si>
  <si>
    <t>Enforce self-canonicals on canonical URLs</t>
  </si>
  <si>
    <t>Eliminate alternate canonicals on canonicals.</t>
  </si>
  <si>
    <t>Sitemaps list only canonical 200 URLs</t>
  </si>
  <si>
    <t>/sitemap.xml</t>
  </si>
  <si>
    <t>Resubmit sitemaps in GSC.</t>
  </si>
  <si>
    <t>URL Architecture &amp; Internal Linking</t>
  </si>
  <si>
    <t>Keep money pages ≤ 3 clicks from home</t>
  </si>
  <si>
    <t>Review click depth distribution.</t>
  </si>
  <si>
    <t>Add contextual in-content links across related articles</t>
  </si>
  <si>
    <t>Use descriptive anchors, avoid 'read more'.</t>
  </si>
  <si>
    <t>Structured Data &amp; Entity Signals</t>
  </si>
  <si>
    <t>Add/validate Organization, BreadcrumbList, Article/FAQPage</t>
  </si>
  <si>
    <t>Use Rich Results Test to validate.</t>
  </si>
  <si>
    <t>JavaScript SEO &amp; Rendering</t>
  </si>
  <si>
    <t>Ensure core content/links exist pre-JS (SSR/SSG)</t>
  </si>
  <si>
    <t>Compare raw vs rendered HTML.</t>
  </si>
  <si>
    <t>Page Experience &amp; CWV</t>
  </si>
  <si>
    <t>Reduce INP long tasks &gt;200ms, trim third-party JS</t>
  </si>
  <si>
    <t>Audit main thread, split bundles.</t>
  </si>
  <si>
    <t>Optimize hero image for LCP (preload, compress, dimensions)</t>
  </si>
  <si>
    <t>Use CDN + correct sizes/srcset.</t>
  </si>
  <si>
    <t>Mobile-First &amp; Accessibility</t>
  </si>
  <si>
    <t>Confirm content/links parity across mobile/desktop</t>
  </si>
  <si>
    <t>No hidden primary content.</t>
  </si>
  <si>
    <t>Performance &amp; Infrastructure</t>
  </si>
  <si>
    <t>Enable HTTP/2 or HTTP/3 + Brotli; tune caching headers</t>
  </si>
  <si>
    <t>Verify TTFB outliers.</t>
  </si>
  <si>
    <t>Security &amp; Integrity</t>
  </si>
  <si>
    <t>Enforce HTTPS/HSTS; audit third-party scripts; apply CSP/SRI</t>
  </si>
  <si>
    <t>Keep GSC Security Issues clean.</t>
  </si>
  <si>
    <t>Internationalization (hreflang)</t>
  </si>
  <si>
    <t>Validate reciprocal hreflang pairs (incl. self-references)</t>
  </si>
  <si>
    <t>Ensure canonicals align with alternates.</t>
  </si>
  <si>
    <t>Monitoring, Logs &amp; Troubleshooting</t>
  </si>
  <si>
    <t>Set up weekly crawls and alerting for 5xx/404 spikes</t>
  </si>
  <si>
    <t>Alert on robots.txt/SSL expiry.</t>
  </si>
  <si>
    <t>URL</t>
  </si>
  <si>
    <t>Source</t>
  </si>
  <si>
    <t>LCP (s)</t>
  </si>
  <si>
    <t>INP (ms)</t>
  </si>
  <si>
    <t>CLS</t>
  </si>
  <si>
    <t>Date</t>
  </si>
  <si>
    <t>Notes</t>
  </si>
  <si>
    <t>https://example.com/</t>
  </si>
  <si>
    <t>Field (CrUX/GSC)</t>
  </si>
  <si>
    <t>2025-08-09</t>
  </si>
  <si>
    <t>Home page field data</t>
  </si>
  <si>
    <t>Reason/Detail</t>
  </si>
  <si>
    <t>Last Crawled</t>
  </si>
  <si>
    <t>https://example.com/category/page</t>
  </si>
  <si>
    <t>Discovered – currently not indexed</t>
  </si>
  <si>
    <t>Thin content / orphan</t>
  </si>
  <si>
    <t>Link from hub; improve content</t>
  </si>
  <si>
    <t>Path or Pattern</t>
  </si>
  <si>
    <t>Bot/User-Agent</t>
  </si>
  <si>
    <t>Hits</t>
  </si>
  <si>
    <t>% of Crawl</t>
  </si>
  <si>
    <t>5xx</t>
  </si>
  <si>
    <t>404</t>
  </si>
  <si>
    <t>/search?*</t>
  </si>
  <si>
    <t>Googlebot</t>
  </si>
  <si>
    <t>High crawl on parameterized search; consider rules/canonicals</t>
  </si>
  <si>
    <t>Lang-Region</t>
  </si>
  <si>
    <t>Canonical</t>
  </si>
  <si>
    <t>Alternate URL</t>
  </si>
  <si>
    <t>Reciprocal</t>
  </si>
  <si>
    <t>Valid</t>
  </si>
  <si>
    <t>https://example.com/en-us/page</t>
  </si>
  <si>
    <t>en-US</t>
  </si>
  <si>
    <t>https://example.com/en-gb/page</t>
  </si>
  <si>
    <t>Yes</t>
  </si>
  <si>
    <t>Self + GB mapped</t>
  </si>
  <si>
    <t>Type (Org/Breadcrumb/Article/Product/FAQ/HowTo)</t>
  </si>
  <si>
    <t>Validated</t>
  </si>
  <si>
    <t>https://example.com/blog/technical-seo-checklist/</t>
  </si>
  <si>
    <t>FAQPage</t>
  </si>
  <si>
    <t>Validated in Rich Results Test</t>
  </si>
  <si>
    <t>Change Summary</t>
  </si>
  <si>
    <t>Pre-prod Crawl</t>
  </si>
  <si>
    <t>Post-release Diff</t>
  </si>
  <si>
    <t>Rollback Plan</t>
  </si>
  <si>
    <t>Template update: Article layout</t>
  </si>
  <si>
    <t>No regressions in coverage/CWV</t>
  </si>
  <si>
    <t>Metric</t>
  </si>
  <si>
    <t>Value</t>
  </si>
  <si>
    <t>Total tasks</t>
  </si>
  <si>
    <t>In Progress</t>
  </si>
  <si>
    <t>Blocked</t>
  </si>
  <si>
    <t>Done</t>
  </si>
  <si>
    <t>Avg Impact</t>
  </si>
  <si>
    <t>1-3 scale</t>
  </si>
  <si>
    <t>Avg Score</t>
  </si>
  <si>
    <t>Impact*2 - Effort</t>
  </si>
  <si>
    <t>List Name</t>
  </si>
  <si>
    <t>Values (one per row below)</t>
  </si>
  <si>
    <t>YesNo</t>
  </si>
  <si>
    <t>No</t>
  </si>
  <si>
    <t>CWVSource</t>
  </si>
  <si>
    <t>Lab (Lighthouse)</t>
  </si>
  <si>
    <t>RUM</t>
  </si>
  <si>
    <t>GSCStatus</t>
  </si>
  <si>
    <t>Indexed</t>
  </si>
  <si>
    <t>Crawled – currently not indexed</t>
  </si>
  <si>
    <t>Alternate page with proper canonical</t>
  </si>
  <si>
    <t>Duplicate without user-selected canonical</t>
  </si>
  <si>
    <t>Duplicate, Google chose different canonical</t>
  </si>
  <si>
    <t>Soft 404</t>
  </si>
  <si>
    <t>Redirect</t>
  </si>
  <si>
    <t>Server error (5xx)</t>
  </si>
  <si>
    <t xml:space="preserve">How to use this Technical SEO Checklist Tracker
1) Use the 'Checklist' sheet to manage tasks across categories (Crawlability, Indexation, JS SEO, CWV, etc.).
2) Status / Severity / Effort columns have dropdowns. 'Score' helps prioritize (Impact x2 – Effort).
3) Use 'CWV' for field metrics (LCP/INP/CLS) by URL. Prefer field data (CrUX/GSC) over lab.
4) Track coverage issues in 'GSC Pages'. Track Googlebot behavior in 'Logs'.
5) For international sites, validate 'Hreflang'. Record structured data checks in 'Schema'.
6) Use 'Releases' to enforce pre-/post-release technical QA.
7) The 'Dashboard' pulls counts by status/priority.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</si>
</sst>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name val="Calibri"/>
      <family val="2"/>
    </font>
  </fonts>
  <fills count="3">
    <fill>
      <patternFill patternType="none"/>
    </fill>
    <fill>
      <patternFill patternType="gray125"/>
    </fill>
    <fill>
      <patternFill patternType="solid">
        <fgColor rgb="FFFFF4CC"/>
      </patternFill>
    </fill>
  </fills>
  <borders count="2">
    <border>
      <left/>
      <right/>
      <top/>
      <bottom/>
      <diagonal/>
    </border>
    <border>
      <left style="thin">
        <color rgb="FFDDDDDD"/>
      </left>
      <right style="thin">
        <color rgb="FFDDDDDD"/>
      </right>
      <top style="thin">
        <color rgb="FFDDDDDD"/>
      </top>
      <bottom style="thin">
        <color rgb="FFDDDDDD"/>
      </bottom>
      <diagonal/>
    </border>
  </borders>
  <cellStyleXfs count="1">
    <xf numFmtId="0" fontId="0" fillId="0" borderId="0"/>
  </cellStyleXfs>
  <cellXfs count="7">
    <xf numFmtId="0" fontId="0" fillId="0" borderId="0" xfId="0"/>
    <xf numFmtId="0" fontId="0" fillId="0" borderId="0" xfId="0" applyAlignment="1">
      <alignment horizontal="left" vertical="center" wrapText="1"/>
    </xf>
    <xf numFmtId="0" fontId="1" fillId="2" borderId="1" xfId="0" applyFont="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1" fillId="0" borderId="0" xfId="0" applyFont="1"/>
  </cellXfs>
  <cellStyles count="1">
    <cellStyle name="Normal" xfId="0" builtinId="0"/>
  </cellStyles>
  <dxfs count="3">
    <dxf>
      <fill>
        <patternFill patternType="solid">
          <fgColor rgb="FFE8F0FE"/>
          <bgColor rgb="FFE8F0FE"/>
        </patternFill>
      </fill>
    </dxf>
    <dxf>
      <fill>
        <patternFill patternType="solid">
          <fgColor rgb="FFFDE7E9"/>
          <bgColor rgb="FFFDE7E9"/>
        </patternFill>
      </fill>
    </dxf>
    <dxf>
      <fill>
        <patternFill patternType="solid">
          <fgColor rgb="FFE6F4EA"/>
          <bgColor rgb="FFE6F4EA"/>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A13" sqref="A13"/>
    </sheetView>
  </sheetViews>
  <sheetFormatPr baseColWidth="10" defaultColWidth="8.83203125" defaultRowHeight="15" x14ac:dyDescent="0.2"/>
  <cols>
    <col min="1" max="1" width="120" customWidth="1"/>
  </cols>
  <sheetData>
    <row r="1" spans="1:1" ht="160" x14ac:dyDescent="0.2">
      <c r="A1" s="1" t="s">
        <v>133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36"/>
  <sheetViews>
    <sheetView workbookViewId="0"/>
  </sheetViews>
  <sheetFormatPr baseColWidth="10" defaultColWidth="8.83203125" defaultRowHeight="15" x14ac:dyDescent="0.2"/>
  <cols>
    <col min="1" max="1" width="20" customWidth="1"/>
    <col min="2" max="2" width="60" customWidth="1"/>
  </cols>
  <sheetData>
    <row r="1" spans="1:2" ht="16" x14ac:dyDescent="0.2">
      <c r="A1" s="5" t="s">
        <v>117</v>
      </c>
      <c r="B1" s="5" t="s">
        <v>118</v>
      </c>
    </row>
    <row r="2" spans="1:2" x14ac:dyDescent="0.2">
      <c r="A2" s="6" t="s">
        <v>2</v>
      </c>
    </row>
    <row r="3" spans="1:2" x14ac:dyDescent="0.2">
      <c r="B3" t="s">
        <v>14</v>
      </c>
    </row>
    <row r="4" spans="1:2" x14ac:dyDescent="0.2">
      <c r="B4" t="s">
        <v>110</v>
      </c>
    </row>
    <row r="5" spans="1:2" x14ac:dyDescent="0.2">
      <c r="B5" t="s">
        <v>111</v>
      </c>
    </row>
    <row r="6" spans="1:2" x14ac:dyDescent="0.2">
      <c r="B6" t="s">
        <v>112</v>
      </c>
    </row>
    <row r="8" spans="1:2" x14ac:dyDescent="0.2">
      <c r="A8" s="6" t="s">
        <v>3</v>
      </c>
    </row>
    <row r="9" spans="1:2" x14ac:dyDescent="0.2">
      <c r="B9" t="s">
        <v>15</v>
      </c>
    </row>
    <row r="10" spans="1:2" x14ac:dyDescent="0.2">
      <c r="B10" t="s">
        <v>20</v>
      </c>
    </row>
    <row r="11" spans="1:2" x14ac:dyDescent="0.2">
      <c r="B11" t="s">
        <v>16</v>
      </c>
    </row>
    <row r="13" spans="1:2" x14ac:dyDescent="0.2">
      <c r="A13" s="6" t="s">
        <v>4</v>
      </c>
    </row>
    <row r="14" spans="1:2" x14ac:dyDescent="0.2">
      <c r="B14" t="s">
        <v>16</v>
      </c>
    </row>
    <row r="15" spans="1:2" x14ac:dyDescent="0.2">
      <c r="B15" t="s">
        <v>20</v>
      </c>
    </row>
    <row r="16" spans="1:2" x14ac:dyDescent="0.2">
      <c r="B16" t="s">
        <v>15</v>
      </c>
    </row>
    <row r="18" spans="1:2" x14ac:dyDescent="0.2">
      <c r="A18" s="6" t="s">
        <v>119</v>
      </c>
    </row>
    <row r="19" spans="1:2" x14ac:dyDescent="0.2">
      <c r="B19" t="s">
        <v>94</v>
      </c>
    </row>
    <row r="20" spans="1:2" x14ac:dyDescent="0.2">
      <c r="B20" t="s">
        <v>120</v>
      </c>
    </row>
    <row r="22" spans="1:2" x14ac:dyDescent="0.2">
      <c r="A22" s="6" t="s">
        <v>121</v>
      </c>
    </row>
    <row r="23" spans="1:2" x14ac:dyDescent="0.2">
      <c r="B23" t="s">
        <v>68</v>
      </c>
    </row>
    <row r="24" spans="1:2" x14ac:dyDescent="0.2">
      <c r="B24" t="s">
        <v>122</v>
      </c>
    </row>
    <row r="25" spans="1:2" x14ac:dyDescent="0.2">
      <c r="B25" t="s">
        <v>123</v>
      </c>
    </row>
    <row r="27" spans="1:2" x14ac:dyDescent="0.2">
      <c r="A27" s="6" t="s">
        <v>124</v>
      </c>
    </row>
    <row r="28" spans="1:2" x14ac:dyDescent="0.2">
      <c r="B28" t="s">
        <v>125</v>
      </c>
    </row>
    <row r="29" spans="1:2" x14ac:dyDescent="0.2">
      <c r="B29" t="s">
        <v>126</v>
      </c>
    </row>
    <row r="30" spans="1:2" x14ac:dyDescent="0.2">
      <c r="B30" t="s">
        <v>74</v>
      </c>
    </row>
    <row r="31" spans="1:2" x14ac:dyDescent="0.2">
      <c r="B31" t="s">
        <v>127</v>
      </c>
    </row>
    <row r="32" spans="1:2" x14ac:dyDescent="0.2">
      <c r="B32" t="s">
        <v>128</v>
      </c>
    </row>
    <row r="33" spans="2:2" x14ac:dyDescent="0.2">
      <c r="B33" t="s">
        <v>129</v>
      </c>
    </row>
    <row r="34" spans="2:2" x14ac:dyDescent="0.2">
      <c r="B34" t="s">
        <v>130</v>
      </c>
    </row>
    <row r="35" spans="2:2" x14ac:dyDescent="0.2">
      <c r="B35" t="s">
        <v>131</v>
      </c>
    </row>
    <row r="36" spans="2:2" x14ac:dyDescent="0.2">
      <c r="B36" t="s">
        <v>132</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
  <sheetViews>
    <sheetView tabSelected="1" workbookViewId="0">
      <pane ySplit="1" topLeftCell="A2" activePane="bottomLeft" state="frozen"/>
      <selection pane="bottomLeft" activeCell="B8" sqref="B8"/>
    </sheetView>
  </sheetViews>
  <sheetFormatPr baseColWidth="10" defaultColWidth="8.83203125" defaultRowHeight="15" x14ac:dyDescent="0.2"/>
  <cols>
    <col min="1" max="1" width="26" customWidth="1"/>
    <col min="2" max="2" width="60" customWidth="1"/>
    <col min="3" max="3" width="14" customWidth="1"/>
    <col min="4" max="5" width="12" customWidth="1"/>
    <col min="6" max="6" width="14" customWidth="1"/>
    <col min="7" max="7" width="22" customWidth="1"/>
    <col min="8" max="8" width="16" customWidth="1"/>
    <col min="9" max="9" width="14" customWidth="1"/>
    <col min="10" max="10" width="36" customWidth="1"/>
    <col min="11" max="11" width="48" customWidth="1"/>
    <col min="12" max="12" width="16" customWidth="1"/>
  </cols>
  <sheetData>
    <row r="1" spans="1:12" ht="16" x14ac:dyDescent="0.2">
      <c r="A1" s="2" t="s">
        <v>0</v>
      </c>
      <c r="B1" s="2" t="s">
        <v>1</v>
      </c>
      <c r="C1" s="2" t="s">
        <v>2</v>
      </c>
      <c r="D1" s="2" t="s">
        <v>3</v>
      </c>
      <c r="E1" s="2" t="s">
        <v>4</v>
      </c>
      <c r="F1" s="2" t="s">
        <v>5</v>
      </c>
      <c r="G1" s="2" t="s">
        <v>6</v>
      </c>
      <c r="H1" s="2" t="s">
        <v>7</v>
      </c>
      <c r="I1" s="2" t="s">
        <v>8</v>
      </c>
      <c r="J1" s="2" t="s">
        <v>9</v>
      </c>
      <c r="K1" s="2" t="s">
        <v>10</v>
      </c>
      <c r="L1" s="2" t="s">
        <v>11</v>
      </c>
    </row>
    <row r="2" spans="1:12" ht="32" x14ac:dyDescent="0.2">
      <c r="A2" s="3" t="s">
        <v>12</v>
      </c>
      <c r="B2" s="3" t="s">
        <v>13</v>
      </c>
      <c r="C2" s="3" t="s">
        <v>14</v>
      </c>
      <c r="D2" s="3" t="s">
        <v>15</v>
      </c>
      <c r="E2" s="3" t="s">
        <v>16</v>
      </c>
      <c r="F2" s="3">
        <v>3</v>
      </c>
      <c r="G2" s="3">
        <f>IFERROR(F2*2 - MATCH(E2,{"Low","Medium","High"},0),"")</f>
        <v>5</v>
      </c>
      <c r="H2" s="3"/>
      <c r="I2" s="3"/>
      <c r="J2" s="3"/>
      <c r="K2" s="3" t="s">
        <v>17</v>
      </c>
      <c r="L2" s="3" t="s">
        <v>18</v>
      </c>
    </row>
    <row r="3" spans="1:12" ht="48" x14ac:dyDescent="0.2">
      <c r="A3" s="3" t="s">
        <v>12</v>
      </c>
      <c r="B3" s="3" t="s">
        <v>19</v>
      </c>
      <c r="C3" s="3" t="s">
        <v>14</v>
      </c>
      <c r="D3" s="3" t="s">
        <v>15</v>
      </c>
      <c r="E3" s="3" t="s">
        <v>20</v>
      </c>
      <c r="F3" s="3">
        <v>3</v>
      </c>
      <c r="G3" s="3">
        <f>IFERROR(F3*2 - MATCH(E3,{"Low","Medium","High"},0),"")</f>
        <v>4</v>
      </c>
      <c r="H3" s="3"/>
      <c r="I3" s="3"/>
      <c r="J3" s="3"/>
      <c r="K3" s="3" t="s">
        <v>21</v>
      </c>
      <c r="L3" s="3" t="s">
        <v>22</v>
      </c>
    </row>
    <row r="4" spans="1:12" ht="48" x14ac:dyDescent="0.2">
      <c r="A4" s="3" t="s">
        <v>23</v>
      </c>
      <c r="B4" s="3" t="s">
        <v>24</v>
      </c>
      <c r="C4" s="3" t="s">
        <v>14</v>
      </c>
      <c r="D4" s="3" t="s">
        <v>15</v>
      </c>
      <c r="E4" s="3" t="s">
        <v>16</v>
      </c>
      <c r="F4" s="3">
        <v>3</v>
      </c>
      <c r="G4" s="3">
        <f>IFERROR(F4*2 - MATCH(E4,{"Low","Medium","High"},0),"")</f>
        <v>5</v>
      </c>
      <c r="H4" s="3"/>
      <c r="I4" s="3"/>
      <c r="J4" s="3"/>
      <c r="K4" s="3"/>
      <c r="L4" s="3" t="s">
        <v>25</v>
      </c>
    </row>
    <row r="5" spans="1:12" ht="32" x14ac:dyDescent="0.2">
      <c r="A5" s="3" t="s">
        <v>23</v>
      </c>
      <c r="B5" s="3" t="s">
        <v>26</v>
      </c>
      <c r="C5" s="3" t="s">
        <v>14</v>
      </c>
      <c r="D5" s="3" t="s">
        <v>15</v>
      </c>
      <c r="E5" s="3" t="s">
        <v>16</v>
      </c>
      <c r="F5" s="3">
        <v>3</v>
      </c>
      <c r="G5" s="3">
        <f>IFERROR(F5*2 - MATCH(E5,{"Low","Medium","High"},0),"")</f>
        <v>5</v>
      </c>
      <c r="H5" s="3"/>
      <c r="I5" s="3"/>
      <c r="J5" s="3"/>
      <c r="K5" s="3" t="s">
        <v>27</v>
      </c>
      <c r="L5" s="3" t="s">
        <v>28</v>
      </c>
    </row>
    <row r="6" spans="1:12" ht="32" x14ac:dyDescent="0.2">
      <c r="A6" s="3" t="s">
        <v>29</v>
      </c>
      <c r="B6" s="3" t="s">
        <v>30</v>
      </c>
      <c r="C6" s="3" t="s">
        <v>14</v>
      </c>
      <c r="D6" s="3" t="s">
        <v>15</v>
      </c>
      <c r="E6" s="3" t="s">
        <v>20</v>
      </c>
      <c r="F6" s="3">
        <v>3</v>
      </c>
      <c r="G6" s="3">
        <f>IFERROR(F6*2 - MATCH(E6,{"Low","Medium","High"},0),"")</f>
        <v>4</v>
      </c>
      <c r="H6" s="3"/>
      <c r="I6" s="3"/>
      <c r="J6" s="3"/>
      <c r="K6" s="3"/>
      <c r="L6" s="3" t="s">
        <v>31</v>
      </c>
    </row>
    <row r="7" spans="1:12" ht="48" x14ac:dyDescent="0.2">
      <c r="A7" s="3" t="s">
        <v>29</v>
      </c>
      <c r="B7" s="3" t="s">
        <v>32</v>
      </c>
      <c r="C7" s="3" t="s">
        <v>14</v>
      </c>
      <c r="D7" s="3" t="s">
        <v>20</v>
      </c>
      <c r="E7" s="3" t="s">
        <v>20</v>
      </c>
      <c r="F7" s="3">
        <v>2</v>
      </c>
      <c r="G7" s="3">
        <f>IFERROR(F7*2 - MATCH(E7,{"Low","Medium","High"},0),"")</f>
        <v>2</v>
      </c>
      <c r="H7" s="3"/>
      <c r="I7" s="3"/>
      <c r="J7" s="3"/>
      <c r="K7" s="3"/>
      <c r="L7" s="3" t="s">
        <v>33</v>
      </c>
    </row>
    <row r="8" spans="1:12" ht="32" x14ac:dyDescent="0.2">
      <c r="A8" s="3" t="s">
        <v>34</v>
      </c>
      <c r="B8" s="3" t="s">
        <v>35</v>
      </c>
      <c r="C8" s="3" t="s">
        <v>14</v>
      </c>
      <c r="D8" s="3" t="s">
        <v>20</v>
      </c>
      <c r="E8" s="3" t="s">
        <v>16</v>
      </c>
      <c r="F8" s="3">
        <v>2</v>
      </c>
      <c r="G8" s="3">
        <f>IFERROR(F8*2 - MATCH(E8,{"Low","Medium","High"},0),"")</f>
        <v>3</v>
      </c>
      <c r="H8" s="3"/>
      <c r="I8" s="3"/>
      <c r="J8" s="3"/>
      <c r="K8" s="3"/>
      <c r="L8" s="3" t="s">
        <v>36</v>
      </c>
    </row>
    <row r="9" spans="1:12" ht="32" x14ac:dyDescent="0.2">
      <c r="A9" s="3" t="s">
        <v>37</v>
      </c>
      <c r="B9" s="3" t="s">
        <v>38</v>
      </c>
      <c r="C9" s="3" t="s">
        <v>14</v>
      </c>
      <c r="D9" s="3" t="s">
        <v>15</v>
      </c>
      <c r="E9" s="3" t="s">
        <v>20</v>
      </c>
      <c r="F9" s="3">
        <v>3</v>
      </c>
      <c r="G9" s="3">
        <f>IFERROR(F9*2 - MATCH(E9,{"Low","Medium","High"},0),"")</f>
        <v>4</v>
      </c>
      <c r="H9" s="3"/>
      <c r="I9" s="3"/>
      <c r="J9" s="3"/>
      <c r="K9" s="3"/>
      <c r="L9" s="3" t="s">
        <v>39</v>
      </c>
    </row>
    <row r="10" spans="1:12" ht="32" x14ac:dyDescent="0.2">
      <c r="A10" s="3" t="s">
        <v>40</v>
      </c>
      <c r="B10" s="3" t="s">
        <v>41</v>
      </c>
      <c r="C10" s="3" t="s">
        <v>14</v>
      </c>
      <c r="D10" s="3" t="s">
        <v>15</v>
      </c>
      <c r="E10" s="3" t="s">
        <v>20</v>
      </c>
      <c r="F10" s="3">
        <v>3</v>
      </c>
      <c r="G10" s="3">
        <f>IFERROR(F10*2 - MATCH(E10,{"Low","Medium","High"},0),"")</f>
        <v>4</v>
      </c>
      <c r="H10" s="3"/>
      <c r="I10" s="3"/>
      <c r="J10" s="3"/>
      <c r="K10" s="3"/>
      <c r="L10" s="3" t="s">
        <v>42</v>
      </c>
    </row>
    <row r="11" spans="1:12" ht="32" x14ac:dyDescent="0.2">
      <c r="A11" s="3" t="s">
        <v>40</v>
      </c>
      <c r="B11" s="3" t="s">
        <v>43</v>
      </c>
      <c r="C11" s="3" t="s">
        <v>14</v>
      </c>
      <c r="D11" s="3" t="s">
        <v>15</v>
      </c>
      <c r="E11" s="3" t="s">
        <v>16</v>
      </c>
      <c r="F11" s="3">
        <v>3</v>
      </c>
      <c r="G11" s="3">
        <f>IFERROR(F11*2 - MATCH(E11,{"Low","Medium","High"},0),"")</f>
        <v>5</v>
      </c>
      <c r="H11" s="3"/>
      <c r="I11" s="3"/>
      <c r="J11" s="3"/>
      <c r="K11" s="3"/>
      <c r="L11" s="3" t="s">
        <v>44</v>
      </c>
    </row>
    <row r="12" spans="1:12" ht="32" x14ac:dyDescent="0.2">
      <c r="A12" s="3" t="s">
        <v>45</v>
      </c>
      <c r="B12" s="3" t="s">
        <v>46</v>
      </c>
      <c r="C12" s="3" t="s">
        <v>14</v>
      </c>
      <c r="D12" s="3" t="s">
        <v>15</v>
      </c>
      <c r="E12" s="3" t="s">
        <v>16</v>
      </c>
      <c r="F12" s="3">
        <v>3</v>
      </c>
      <c r="G12" s="3">
        <f>IFERROR(F12*2 - MATCH(E12,{"Low","Medium","High"},0),"")</f>
        <v>5</v>
      </c>
      <c r="H12" s="3"/>
      <c r="I12" s="3"/>
      <c r="J12" s="3"/>
      <c r="K12" s="3"/>
      <c r="L12" s="3" t="s">
        <v>47</v>
      </c>
    </row>
    <row r="13" spans="1:12" ht="16" x14ac:dyDescent="0.2">
      <c r="A13" s="3" t="s">
        <v>48</v>
      </c>
      <c r="B13" s="3" t="s">
        <v>49</v>
      </c>
      <c r="C13" s="3" t="s">
        <v>14</v>
      </c>
      <c r="D13" s="3" t="s">
        <v>20</v>
      </c>
      <c r="E13" s="3" t="s">
        <v>20</v>
      </c>
      <c r="F13" s="3">
        <v>2</v>
      </c>
      <c r="G13" s="3">
        <f>IFERROR(F13*2 - MATCH(E13,{"Low","Medium","High"},0),"")</f>
        <v>2</v>
      </c>
      <c r="H13" s="3"/>
      <c r="I13" s="3"/>
      <c r="J13" s="3"/>
      <c r="K13" s="3"/>
      <c r="L13" s="3" t="s">
        <v>50</v>
      </c>
    </row>
    <row r="14" spans="1:12" ht="32" x14ac:dyDescent="0.2">
      <c r="A14" s="3" t="s">
        <v>51</v>
      </c>
      <c r="B14" s="3" t="s">
        <v>52</v>
      </c>
      <c r="C14" s="3" t="s">
        <v>14</v>
      </c>
      <c r="D14" s="3" t="s">
        <v>15</v>
      </c>
      <c r="E14" s="3" t="s">
        <v>20</v>
      </c>
      <c r="F14" s="3">
        <v>3</v>
      </c>
      <c r="G14" s="3">
        <f>IFERROR(F14*2 - MATCH(E14,{"Low","Medium","High"},0),"")</f>
        <v>4</v>
      </c>
      <c r="H14" s="3"/>
      <c r="I14" s="3"/>
      <c r="J14" s="3"/>
      <c r="K14" s="3"/>
      <c r="L14" s="3" t="s">
        <v>53</v>
      </c>
    </row>
    <row r="15" spans="1:12" ht="48" x14ac:dyDescent="0.2">
      <c r="A15" s="3" t="s">
        <v>54</v>
      </c>
      <c r="B15" s="3" t="s">
        <v>55</v>
      </c>
      <c r="C15" s="3" t="s">
        <v>14</v>
      </c>
      <c r="D15" s="3" t="s">
        <v>20</v>
      </c>
      <c r="E15" s="3" t="s">
        <v>20</v>
      </c>
      <c r="F15" s="3">
        <v>2</v>
      </c>
      <c r="G15" s="3">
        <f>IFERROR(F15*2 - MATCH(E15,{"Low","Medium","High"},0),"")</f>
        <v>2</v>
      </c>
      <c r="H15" s="3"/>
      <c r="I15" s="3"/>
      <c r="J15" s="3"/>
      <c r="K15" s="3"/>
      <c r="L15" s="3" t="s">
        <v>56</v>
      </c>
    </row>
    <row r="16" spans="1:12" ht="48" x14ac:dyDescent="0.2">
      <c r="A16" s="3" t="s">
        <v>57</v>
      </c>
      <c r="B16" s="3" t="s">
        <v>58</v>
      </c>
      <c r="C16" s="3" t="s">
        <v>14</v>
      </c>
      <c r="D16" s="3" t="s">
        <v>20</v>
      </c>
      <c r="E16" s="3" t="s">
        <v>16</v>
      </c>
      <c r="F16" s="3">
        <v>2</v>
      </c>
      <c r="G16" s="3">
        <f>IFERROR(F16*2 - MATCH(E16,{"Low","Medium","High"},0),"")</f>
        <v>3</v>
      </c>
      <c r="H16" s="3"/>
      <c r="I16" s="3"/>
      <c r="J16" s="3"/>
      <c r="K16" s="3"/>
      <c r="L16" s="3" t="s">
        <v>59</v>
      </c>
    </row>
  </sheetData>
  <conditionalFormatting sqref="C2:C16">
    <cfRule type="cellIs" dxfId="2" priority="1" operator="equal">
      <formula>"Done"</formula>
    </cfRule>
    <cfRule type="cellIs" dxfId="1" priority="2" operator="equal">
      <formula>"Blocked"</formula>
    </cfRule>
    <cfRule type="cellIs" dxfId="0" priority="3" operator="equal">
      <formula>"In Progress"</formula>
    </cfRule>
  </conditionalFormatting>
  <pageMargins left="0.75" right="0.75" top="1" bottom="1" header="0.5" footer="0.5"/>
  <extLst>
    <ext xmlns:x14="http://schemas.microsoft.com/office/spreadsheetml/2009/9/main" uri="{CCE6A557-97BC-4b89-ADB6-D9C93CAAB3DF}">
      <x14:dataValidations xmlns:xm="http://schemas.microsoft.com/office/excel/2006/main" count="3">
        <x14:dataValidation type="list" showInputMessage="1" showErrorMessage="1" xr:uid="{00000000-0002-0000-0100-000000000000}">
          <x14:formula1>
            <xm:f>Settings!$B$3:$B$6</xm:f>
          </x14:formula1>
          <xm:sqref>C2 C3 C4 C5 C6 C7 C8 C9 C10 C11 C12 C13 C14 C15 C16</xm:sqref>
        </x14:dataValidation>
        <x14:dataValidation type="list" showInputMessage="1" showErrorMessage="1" xr:uid="{00000000-0002-0000-0100-000001000000}">
          <x14:formula1>
            <xm:f>Settings!$B$9:$B$11</xm:f>
          </x14:formula1>
          <xm:sqref>D2 D3 D4 D5 D6 D7 D8 D9 D10 D11 D12 D13 D14 D15 D16</xm:sqref>
        </x14:dataValidation>
        <x14:dataValidation type="list" showInputMessage="1" showErrorMessage="1" xr:uid="{00000000-0002-0000-0100-000002000000}">
          <x14:formula1>
            <xm:f>Settings!$B$14:$B$16</xm:f>
          </x14:formula1>
          <xm:sqref>E2 E3 E4 E5 E6 E7 E8 E9 E10 E11 E12 E13 E14 E15 E16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
  <sheetViews>
    <sheetView workbookViewId="0">
      <pane ySplit="1" topLeftCell="A2" activePane="bottomLeft" state="frozen"/>
      <selection pane="bottomLeft"/>
    </sheetView>
  </sheetViews>
  <sheetFormatPr baseColWidth="10" defaultColWidth="8.83203125" defaultRowHeight="15" x14ac:dyDescent="0.2"/>
  <cols>
    <col min="1" max="1" width="48" customWidth="1"/>
    <col min="2" max="2" width="22" customWidth="1"/>
    <col min="3" max="4" width="12" customWidth="1"/>
    <col min="5" max="5" width="10" customWidth="1"/>
    <col min="6" max="6" width="14" customWidth="1"/>
    <col min="7" max="7" width="60" customWidth="1"/>
  </cols>
  <sheetData>
    <row r="1" spans="1:7" ht="16" x14ac:dyDescent="0.2">
      <c r="A1" s="2" t="s">
        <v>60</v>
      </c>
      <c r="B1" s="2" t="s">
        <v>61</v>
      </c>
      <c r="C1" s="2" t="s">
        <v>62</v>
      </c>
      <c r="D1" s="2" t="s">
        <v>63</v>
      </c>
      <c r="E1" s="2" t="s">
        <v>64</v>
      </c>
      <c r="F1" s="2" t="s">
        <v>65</v>
      </c>
      <c r="G1" s="2" t="s">
        <v>66</v>
      </c>
    </row>
    <row r="2" spans="1:7" x14ac:dyDescent="0.2">
      <c r="A2" t="s">
        <v>67</v>
      </c>
      <c r="B2" t="s">
        <v>68</v>
      </c>
      <c r="C2">
        <v>2.2999999999999998</v>
      </c>
      <c r="D2">
        <v>140</v>
      </c>
      <c r="E2">
        <v>0.05</v>
      </c>
      <c r="F2" t="s">
        <v>69</v>
      </c>
      <c r="G2" t="s">
        <v>70</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200-000000000000}">
          <x14:formula1>
            <xm:f>Settings!$B$23:$B$25</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
  <sheetViews>
    <sheetView workbookViewId="0">
      <pane ySplit="1" topLeftCell="A2" activePane="bottomLeft" state="frozen"/>
      <selection pane="bottomLeft"/>
    </sheetView>
  </sheetViews>
  <sheetFormatPr baseColWidth="10" defaultColWidth="8.83203125" defaultRowHeight="15" x14ac:dyDescent="0.2"/>
  <cols>
    <col min="1" max="1" width="60" customWidth="1"/>
    <col min="2" max="2" width="38" customWidth="1"/>
    <col min="3" max="3" width="42" customWidth="1"/>
    <col min="4" max="4" width="16" customWidth="1"/>
    <col min="5" max="5" width="60" customWidth="1"/>
  </cols>
  <sheetData>
    <row r="1" spans="1:5" ht="16" x14ac:dyDescent="0.2">
      <c r="A1" s="2" t="s">
        <v>60</v>
      </c>
      <c r="B1" s="2" t="s">
        <v>2</v>
      </c>
      <c r="C1" s="2" t="s">
        <v>71</v>
      </c>
      <c r="D1" s="2" t="s">
        <v>72</v>
      </c>
      <c r="E1" s="2" t="s">
        <v>66</v>
      </c>
    </row>
    <row r="2" spans="1:5" x14ac:dyDescent="0.2">
      <c r="A2" t="s">
        <v>73</v>
      </c>
      <c r="B2" t="s">
        <v>74</v>
      </c>
      <c r="C2" t="s">
        <v>75</v>
      </c>
      <c r="D2" t="s">
        <v>69</v>
      </c>
      <c r="E2" t="s">
        <v>76</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300-000000000000}">
          <x14:formula1>
            <xm:f>Settings!$B$28:$B$36</xm:f>
          </x14:formula1>
          <xm:sqref>B2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
  <sheetViews>
    <sheetView workbookViewId="0">
      <pane ySplit="1" topLeftCell="A2" activePane="bottomLeft" state="frozen"/>
      <selection pane="bottomLeft"/>
    </sheetView>
  </sheetViews>
  <sheetFormatPr baseColWidth="10" defaultColWidth="8.83203125" defaultRowHeight="15" x14ac:dyDescent="0.2"/>
  <cols>
    <col min="1" max="1" width="40" customWidth="1"/>
    <col min="2" max="2" width="22" customWidth="1"/>
    <col min="3" max="3" width="12" customWidth="1"/>
    <col min="4" max="4" width="14" customWidth="1"/>
    <col min="5" max="6" width="10" customWidth="1"/>
    <col min="7" max="7" width="60" customWidth="1"/>
  </cols>
  <sheetData>
    <row r="1" spans="1:7" ht="16" x14ac:dyDescent="0.2">
      <c r="A1" s="2" t="s">
        <v>77</v>
      </c>
      <c r="B1" s="2" t="s">
        <v>78</v>
      </c>
      <c r="C1" s="2" t="s">
        <v>79</v>
      </c>
      <c r="D1" s="2" t="s">
        <v>80</v>
      </c>
      <c r="E1" s="2" t="s">
        <v>81</v>
      </c>
      <c r="F1" s="2" t="s">
        <v>82</v>
      </c>
      <c r="G1" s="2" t="s">
        <v>66</v>
      </c>
    </row>
    <row r="2" spans="1:7" x14ac:dyDescent="0.2">
      <c r="A2" t="s">
        <v>83</v>
      </c>
      <c r="B2" t="s">
        <v>84</v>
      </c>
      <c r="C2">
        <v>12500</v>
      </c>
      <c r="D2">
        <v>32.1</v>
      </c>
      <c r="E2">
        <v>0.1</v>
      </c>
      <c r="F2">
        <v>2.5</v>
      </c>
      <c r="G2" t="s">
        <v>85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
  <sheetViews>
    <sheetView workbookViewId="0">
      <pane ySplit="1" topLeftCell="A2" activePane="bottomLeft" state="frozen"/>
      <selection pane="bottomLeft"/>
    </sheetView>
  </sheetViews>
  <sheetFormatPr baseColWidth="10" defaultColWidth="8.83203125" defaultRowHeight="15" x14ac:dyDescent="0.2"/>
  <cols>
    <col min="1" max="1" width="56" customWidth="1"/>
    <col min="2" max="2" width="16" customWidth="1"/>
    <col min="3" max="4" width="56" customWidth="1"/>
    <col min="5" max="6" width="12" customWidth="1"/>
    <col min="7" max="7" width="50" customWidth="1"/>
  </cols>
  <sheetData>
    <row r="1" spans="1:7" ht="16" x14ac:dyDescent="0.2">
      <c r="A1" s="2" t="s">
        <v>60</v>
      </c>
      <c r="B1" s="2" t="s">
        <v>86</v>
      </c>
      <c r="C1" s="2" t="s">
        <v>87</v>
      </c>
      <c r="D1" s="2" t="s">
        <v>88</v>
      </c>
      <c r="E1" s="2" t="s">
        <v>89</v>
      </c>
      <c r="F1" s="2" t="s">
        <v>90</v>
      </c>
      <c r="G1" s="2" t="s">
        <v>66</v>
      </c>
    </row>
    <row r="2" spans="1:7" x14ac:dyDescent="0.2">
      <c r="A2" t="s">
        <v>91</v>
      </c>
      <c r="B2" t="s">
        <v>92</v>
      </c>
      <c r="C2" t="s">
        <v>91</v>
      </c>
      <c r="D2" t="s">
        <v>93</v>
      </c>
      <c r="E2" t="s">
        <v>94</v>
      </c>
      <c r="F2" t="s">
        <v>94</v>
      </c>
      <c r="G2" t="s">
        <v>95</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Settings!$B$19:$B$20</xm:f>
          </x14:formula1>
          <xm:sqref>E2 F2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
  <sheetViews>
    <sheetView workbookViewId="0">
      <pane ySplit="1" topLeftCell="A2" activePane="bottomLeft" state="frozen"/>
      <selection pane="bottomLeft"/>
    </sheetView>
  </sheetViews>
  <sheetFormatPr baseColWidth="10" defaultColWidth="8.83203125" defaultRowHeight="15" x14ac:dyDescent="0.2"/>
  <cols>
    <col min="1" max="1" width="70" customWidth="1"/>
    <col min="2" max="2" width="44" customWidth="1"/>
    <col min="3" max="3" width="14" customWidth="1"/>
    <col min="4" max="4" width="60" customWidth="1"/>
  </cols>
  <sheetData>
    <row r="1" spans="1:4" ht="16" x14ac:dyDescent="0.2">
      <c r="A1" s="2" t="s">
        <v>60</v>
      </c>
      <c r="B1" s="2" t="s">
        <v>96</v>
      </c>
      <c r="C1" s="2" t="s">
        <v>97</v>
      </c>
      <c r="D1" s="2" t="s">
        <v>66</v>
      </c>
    </row>
    <row r="2" spans="1:4" x14ac:dyDescent="0.2">
      <c r="A2" t="s">
        <v>98</v>
      </c>
      <c r="B2" t="s">
        <v>99</v>
      </c>
      <c r="C2" t="s">
        <v>94</v>
      </c>
      <c r="D2" t="s">
        <v>100</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600-000000000000}">
          <x14:formula1>
            <xm:f>Settings!$B$19:$B$20</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
  <sheetViews>
    <sheetView workbookViewId="0">
      <pane ySplit="1" topLeftCell="A2" activePane="bottomLeft" state="frozen"/>
      <selection pane="bottomLeft"/>
    </sheetView>
  </sheetViews>
  <sheetFormatPr baseColWidth="10" defaultColWidth="8.83203125" defaultRowHeight="15" x14ac:dyDescent="0.2"/>
  <cols>
    <col min="1" max="1" width="16" customWidth="1"/>
    <col min="2" max="2" width="60" customWidth="1"/>
    <col min="3" max="4" width="20" customWidth="1"/>
    <col min="5" max="5" width="16" customWidth="1"/>
    <col min="6" max="6" width="60" customWidth="1"/>
  </cols>
  <sheetData>
    <row r="1" spans="1:6" ht="16" x14ac:dyDescent="0.2">
      <c r="A1" s="2" t="s">
        <v>65</v>
      </c>
      <c r="B1" s="2" t="s">
        <v>101</v>
      </c>
      <c r="C1" s="2" t="s">
        <v>102</v>
      </c>
      <c r="D1" s="2" t="s">
        <v>103</v>
      </c>
      <c r="E1" s="2" t="s">
        <v>104</v>
      </c>
      <c r="F1" s="2" t="s">
        <v>66</v>
      </c>
    </row>
    <row r="2" spans="1:6" x14ac:dyDescent="0.2">
      <c r="A2" t="s">
        <v>69</v>
      </c>
      <c r="B2" t="s">
        <v>105</v>
      </c>
      <c r="C2" t="s">
        <v>94</v>
      </c>
      <c r="D2" t="s">
        <v>94</v>
      </c>
      <c r="E2" t="s">
        <v>94</v>
      </c>
      <c r="F2" t="s">
        <v>106</v>
      </c>
    </row>
  </sheetData>
  <pageMargins left="0.75" right="0.75" top="1" bottom="1" header="0.5" footer="0.5"/>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Settings!$B$19:$B$20</xm:f>
          </x14:formula1>
          <xm:sqref>C2 D2 E2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
  <sheetViews>
    <sheetView workbookViewId="0">
      <pane ySplit="1" topLeftCell="A2" activePane="bottomLeft" state="frozen"/>
      <selection pane="bottomLeft"/>
    </sheetView>
  </sheetViews>
  <sheetFormatPr baseColWidth="10" defaultColWidth="8.83203125" defaultRowHeight="15" x14ac:dyDescent="0.2"/>
  <cols>
    <col min="1" max="1" width="24" customWidth="1"/>
    <col min="2" max="2" width="18" customWidth="1"/>
    <col min="3" max="3" width="60" customWidth="1"/>
  </cols>
  <sheetData>
    <row r="1" spans="1:3" ht="16" x14ac:dyDescent="0.2">
      <c r="A1" s="4" t="s">
        <v>107</v>
      </c>
      <c r="B1" s="4" t="s">
        <v>108</v>
      </c>
      <c r="C1" s="4" t="s">
        <v>66</v>
      </c>
    </row>
    <row r="2" spans="1:3" ht="16" x14ac:dyDescent="0.2">
      <c r="A2" s="3" t="s">
        <v>109</v>
      </c>
      <c r="B2" s="3">
        <f>COUNTA(Checklist!B:B)-1</f>
        <v>15</v>
      </c>
      <c r="C2" s="3"/>
    </row>
    <row r="3" spans="1:3" ht="16" x14ac:dyDescent="0.2">
      <c r="A3" s="3" t="s">
        <v>14</v>
      </c>
      <c r="B3" s="3">
        <f>COUNTIF(Checklist!C:C,"To Do")</f>
        <v>15</v>
      </c>
      <c r="C3" s="3"/>
    </row>
    <row r="4" spans="1:3" ht="16" x14ac:dyDescent="0.2">
      <c r="A4" s="3" t="s">
        <v>110</v>
      </c>
      <c r="B4" s="3">
        <f>COUNTIF(Checklist!C:C,"In Progress")</f>
        <v>0</v>
      </c>
      <c r="C4" s="3"/>
    </row>
    <row r="5" spans="1:3" ht="16" x14ac:dyDescent="0.2">
      <c r="A5" s="3" t="s">
        <v>111</v>
      </c>
      <c r="B5" s="3">
        <f>COUNTIF(Checklist!C:C,"Blocked")</f>
        <v>0</v>
      </c>
      <c r="C5" s="3"/>
    </row>
    <row r="6" spans="1:3" ht="16" x14ac:dyDescent="0.2">
      <c r="A6" s="3" t="s">
        <v>112</v>
      </c>
      <c r="B6" s="3">
        <f>COUNTIF(Checklist!C:C,"Done")</f>
        <v>0</v>
      </c>
      <c r="C6" s="3"/>
    </row>
    <row r="7" spans="1:3" ht="16" x14ac:dyDescent="0.2">
      <c r="A7" s="3" t="s">
        <v>113</v>
      </c>
      <c r="B7" s="3">
        <f>IFERROR(AVERAGE(Checklist!F2:F999),"")</f>
        <v>2.6666666666666665</v>
      </c>
      <c r="C7" s="3" t="s">
        <v>114</v>
      </c>
    </row>
    <row r="8" spans="1:3" ht="16" x14ac:dyDescent="0.2">
      <c r="A8" s="3" t="s">
        <v>115</v>
      </c>
      <c r="B8" s="3">
        <f>IFERROR(AVERAGE(Checklist!G2:G999),"")</f>
        <v>3.8</v>
      </c>
      <c r="C8" s="3" t="s">
        <v>116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Readme</vt:lpstr>
      <vt:lpstr>Checklist</vt:lpstr>
      <vt:lpstr>CWV</vt:lpstr>
      <vt:lpstr>GSC Pages</vt:lpstr>
      <vt:lpstr>Logs</vt:lpstr>
      <vt:lpstr>Hreflang</vt:lpstr>
      <vt:lpstr>Schema</vt:lpstr>
      <vt:lpstr>Releases</vt:lpstr>
      <vt:lpstr>Dashboard</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Office</cp:lastModifiedBy>
  <dcterms:created xsi:type="dcterms:W3CDTF">2025-08-09T15:28:16Z</dcterms:created>
  <dcterms:modified xsi:type="dcterms:W3CDTF">2025-08-09T15:31:58Z</dcterms:modified>
</cp:coreProperties>
</file>